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290" yWindow="45" windowWidth="15510" windowHeight="12930" firstSheet="2" activeTab="6"/>
  </bookViews>
  <sheets>
    <sheet name="Kontrola a servis plynových zař" sheetId="1" r:id="rId1"/>
    <sheet name="Kontrola vč. plynovodu" sheetId="4" r:id="rId2"/>
    <sheet name="Odb.prohlídka kotelny" sheetId="9" r:id="rId3"/>
    <sheet name="Revize plynových zařízení" sheetId="5" r:id="rId4"/>
    <sheet name="Funkční zkouška" sheetId="11" r:id="rId5"/>
    <sheet name="Školení obsluh plyn.kotlů" sheetId="8" r:id="rId6"/>
    <sheet name="Cenová rekapitulace" sheetId="10" r:id="rId7"/>
  </sheets>
  <calcPr calcId="145621"/>
</workbook>
</file>

<file path=xl/calcChain.xml><?xml version="1.0" encoding="utf-8"?>
<calcChain xmlns="http://schemas.openxmlformats.org/spreadsheetml/2006/main">
  <c r="B9" i="10" l="1"/>
  <c r="G9" i="1" l="1"/>
  <c r="G10" i="1"/>
  <c r="G11" i="1"/>
  <c r="G12" i="1"/>
  <c r="G13" i="1"/>
  <c r="G14" i="1"/>
  <c r="G15" i="1"/>
  <c r="G16" i="1"/>
  <c r="G17" i="1"/>
  <c r="G18" i="1"/>
  <c r="G19" i="1"/>
  <c r="G20" i="1"/>
  <c r="G21" i="1"/>
  <c r="G8" i="1"/>
  <c r="F30" i="5" l="1"/>
  <c r="H19" i="5"/>
  <c r="G19" i="4"/>
  <c r="I19" i="4"/>
  <c r="I19" i="1"/>
  <c r="G9" i="4"/>
  <c r="G10" i="4"/>
  <c r="G11" i="4"/>
  <c r="G12" i="4"/>
  <c r="G13" i="4"/>
  <c r="G14" i="4"/>
  <c r="G15" i="4"/>
  <c r="G16" i="4"/>
  <c r="G17" i="4"/>
  <c r="G18" i="4"/>
  <c r="G20" i="4"/>
  <c r="G21" i="4"/>
  <c r="G8" i="4"/>
  <c r="G8" i="11" l="1"/>
  <c r="I7" i="11" l="1"/>
  <c r="I8" i="11" l="1"/>
  <c r="B8" i="10" s="1"/>
  <c r="F13" i="9"/>
  <c r="F12" i="9"/>
  <c r="D14" i="9" l="1"/>
  <c r="F11" i="9"/>
  <c r="F10" i="9"/>
  <c r="F9" i="9"/>
  <c r="F8" i="9"/>
  <c r="F7" i="9"/>
  <c r="D8" i="8"/>
  <c r="F7" i="8"/>
  <c r="F8" i="8" s="1"/>
  <c r="B10" i="10" s="1"/>
  <c r="H29" i="5"/>
  <c r="H25" i="5"/>
  <c r="H22" i="5"/>
  <c r="H21" i="5"/>
  <c r="H20" i="5"/>
  <c r="H18" i="5"/>
  <c r="H17" i="5"/>
  <c r="H16" i="5"/>
  <c r="H15" i="5"/>
  <c r="H14" i="5"/>
  <c r="H13" i="5"/>
  <c r="H12" i="5"/>
  <c r="H11" i="5"/>
  <c r="H10" i="5"/>
  <c r="H9" i="5"/>
  <c r="H8" i="5"/>
  <c r="I25" i="4"/>
  <c r="I22" i="4"/>
  <c r="I21" i="4"/>
  <c r="I20" i="4"/>
  <c r="I18" i="4"/>
  <c r="I17" i="4"/>
  <c r="I16" i="4"/>
  <c r="I15" i="4"/>
  <c r="I14" i="4"/>
  <c r="I13" i="4"/>
  <c r="I12" i="4"/>
  <c r="I11" i="4"/>
  <c r="I10" i="4"/>
  <c r="I9" i="4"/>
  <c r="I8" i="4"/>
  <c r="G29" i="4"/>
  <c r="I21" i="1"/>
  <c r="I20" i="1"/>
  <c r="I18" i="1"/>
  <c r="I17" i="1"/>
  <c r="I16" i="1"/>
  <c r="I15" i="1"/>
  <c r="I14" i="1"/>
  <c r="I13" i="1"/>
  <c r="I12" i="1"/>
  <c r="I11" i="1"/>
  <c r="I10" i="1"/>
  <c r="I9" i="1"/>
  <c r="I8" i="1"/>
  <c r="G22" i="1"/>
  <c r="F14" i="9" l="1"/>
  <c r="B11" i="10" s="1"/>
  <c r="H30" i="5"/>
  <c r="B7" i="10" s="1"/>
  <c r="I22" i="1"/>
  <c r="B5" i="10" s="1"/>
  <c r="I29" i="4"/>
  <c r="B6" i="10" s="1"/>
  <c r="B12" i="10" l="1"/>
</calcChain>
</file>

<file path=xl/sharedStrings.xml><?xml version="1.0" encoding="utf-8"?>
<sst xmlns="http://schemas.openxmlformats.org/spreadsheetml/2006/main" count="259" uniqueCount="99">
  <si>
    <t>Jednotková cena</t>
  </si>
  <si>
    <t xml:space="preserve">Cena celkem </t>
  </si>
  <si>
    <t>Plánovaný termín revize</t>
  </si>
  <si>
    <t>Perioda: 1 x za rok</t>
  </si>
  <si>
    <t>Celkový počet revizí za plánované období</t>
  </si>
  <si>
    <t>Požadovaná způsobilost: Revizní technik PZ</t>
  </si>
  <si>
    <t>Revize plynových zařízení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</si>
  <si>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</si>
  <si>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</si>
  <si>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</si>
  <si>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</si>
  <si>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</si>
  <si>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Plánovaný termín prohlídky</t>
  </si>
  <si>
    <t>Celkový počet prohlídek za plánované období</t>
  </si>
  <si>
    <t>Školení obsluh plynových kotlů</t>
  </si>
  <si>
    <t>Perioda: 1 x za 5 let</t>
  </si>
  <si>
    <t>Plynová kotelna (specifikace)</t>
  </si>
  <si>
    <t>délka</t>
  </si>
  <si>
    <t xml:space="preserve">cca </t>
  </si>
  <si>
    <t xml:space="preserve">2500 m </t>
  </si>
  <si>
    <t>Spotřebiče</t>
  </si>
  <si>
    <t>PZ 06 - Průmyslový plynovod</t>
  </si>
  <si>
    <t>Počet        ks</t>
  </si>
  <si>
    <t>Jm.výkon        kW</t>
  </si>
  <si>
    <t>Školení obsluh PZ</t>
  </si>
  <si>
    <t>Požadovaná způsobilost: Oprávněná servisní organizace</t>
  </si>
  <si>
    <t>Perioda: 1 x za 1 rok</t>
  </si>
  <si>
    <t>Požadovaná způsobilost: Osoba znalá, nebo Revizní technik PZ</t>
  </si>
  <si>
    <t>Odborná prohlídka kotelny II. a III. Kategorie, dle vyhl. 91/1993 Sb. § 16</t>
  </si>
  <si>
    <t>Roční servis PZ (jedná se o kontrolu a servis plynových zařízení před topnou sezónou)</t>
  </si>
  <si>
    <t>Středisko S4 Hněvice</t>
  </si>
  <si>
    <t>Nabídková cena celkem za středisko HNĚVICE</t>
  </si>
  <si>
    <t>Vitogas 100</t>
  </si>
  <si>
    <t>05/2015</t>
  </si>
  <si>
    <t>Vitopend 100 turbo</t>
  </si>
  <si>
    <t>Paromat Simplex</t>
  </si>
  <si>
    <t>Junkers-ohřev</t>
  </si>
  <si>
    <t>Loko - ohřev</t>
  </si>
  <si>
    <t>sklad S4 Hněvice</t>
  </si>
  <si>
    <t>03/2014</t>
  </si>
  <si>
    <t>03/2015</t>
  </si>
  <si>
    <t>Plánovaný termín kontroly</t>
  </si>
  <si>
    <t>03/2016</t>
  </si>
  <si>
    <t>VTL přívod</t>
  </si>
  <si>
    <t>k RSP</t>
  </si>
  <si>
    <t>06/2015  revize</t>
  </si>
  <si>
    <t>06/2016 kontrola</t>
  </si>
  <si>
    <t>po uzávěry před  nízkotlakou</t>
  </si>
  <si>
    <t>regul.stanici u kotelen</t>
  </si>
  <si>
    <t>05/2015  revize</t>
  </si>
  <si>
    <t>05/2016  kontrola</t>
  </si>
  <si>
    <t>05/2016</t>
  </si>
  <si>
    <t>10/2014</t>
  </si>
  <si>
    <t>3200 m</t>
  </si>
  <si>
    <t>12/2014</t>
  </si>
  <si>
    <t>12/2015</t>
  </si>
  <si>
    <t>09/2015</t>
  </si>
  <si>
    <t>Nabídková cena celkem za středisko Hněvice</t>
  </si>
  <si>
    <t>Nabídková cena celkem za sklad HNĚVICE</t>
  </si>
  <si>
    <t>Okruh činností</t>
  </si>
  <si>
    <t>Celková cena za středisko uvedená v předchozích listech</t>
  </si>
  <si>
    <t>Kontrola a servis plynových zařízení před topnou sezónou</t>
  </si>
  <si>
    <t>Odborná prohlídka kotelny</t>
  </si>
  <si>
    <t>Cena celkem za středisko:</t>
  </si>
  <si>
    <t>Sklad Hněvice</t>
  </si>
  <si>
    <t>Kontrola dle vyhl. č. 85/1978 Sb. § 3</t>
  </si>
  <si>
    <t>Funkční zkouška zařízení</t>
  </si>
  <si>
    <t>Perioda: 1 x za 4 měsíce</t>
  </si>
  <si>
    <t xml:space="preserve">Plánovaný termín zkoušky   </t>
  </si>
  <si>
    <t>Celkový počet zkoušek za plánované období</t>
  </si>
  <si>
    <t xml:space="preserve">Nabídková cena celkem za sklad Hněvice </t>
  </si>
  <si>
    <t>Funkční zkouška</t>
  </si>
  <si>
    <r>
      <t xml:space="preserve">Požadovaná způsobilost: </t>
    </r>
    <r>
      <rPr>
        <b/>
        <sz val="9"/>
        <color rgb="FFFF0000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>RT PZ</t>
    </r>
  </si>
  <si>
    <t>Školení obsluh plynových kotlů (zkoušky topičů)</t>
  </si>
  <si>
    <t>Plánovaný termín</t>
  </si>
  <si>
    <t>Celkový počet kontrol za plánované období</t>
  </si>
  <si>
    <t>od 7/2014</t>
  </si>
  <si>
    <t>do 7/2016</t>
  </si>
  <si>
    <t xml:space="preserve">Kontrola plynových zařízení dle § 3 vyhl. č. 85/1978 Sb.   </t>
  </si>
  <si>
    <t>Požadovaná způsobilost: osoba znalá, RT PZ</t>
  </si>
  <si>
    <t>EXTERNÍ SER.ORG.</t>
  </si>
  <si>
    <t>EXTERNÍ RT</t>
  </si>
  <si>
    <t xml:space="preserve">Vitopend 100 </t>
  </si>
  <si>
    <t>Junkers-ohřev RSP</t>
  </si>
  <si>
    <t>Vitigas 100</t>
  </si>
  <si>
    <t>kotelna HZS, III.kategorie, 105+130 kW</t>
  </si>
  <si>
    <t>kotelna elektro dílna, III.kategorie   84 kW</t>
  </si>
  <si>
    <t>kotelna myčka, III.kategorie 72 kW</t>
  </si>
  <si>
    <t>kotelna AB, III.kategorie  130 + 170 kW</t>
  </si>
  <si>
    <t>kotelna strojní dílna, III.kategorie  84 + 84 kW</t>
  </si>
  <si>
    <t>kotelna autodílna,II.kategorie  345 + 285 kW</t>
  </si>
  <si>
    <t>kotelna kuchyně, III.kategorie  225 + 225 kW</t>
  </si>
  <si>
    <t>kontrola LPG laboratoř /propan_butan/</t>
  </si>
  <si>
    <t>revize LPG laboratoř /propan_butan/</t>
  </si>
  <si>
    <t>10/2015 revize</t>
  </si>
  <si>
    <t>10/2014 kontrola</t>
  </si>
  <si>
    <t>regulační stanice plynu 3000/2/1  VTL/STL</t>
  </si>
  <si>
    <t>02,06,10/2015</t>
  </si>
  <si>
    <t>02,06,/2016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</si>
</sst>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i/>
      <sz val="10"/>
      <color theme="1"/>
      <name val="Arial"/>
      <family val="2"/>
      <charset val="238"/>
    </font>
    <font>
      <b/>
      <sz val="9"/>
      <name val="Times New Roman"/>
      <family val="1"/>
      <charset val="238"/>
    </font>
    <font>
      <b/>
      <sz val="9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7" xfId="0" applyFont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5" xfId="0" applyBorder="1"/>
    <xf numFmtId="0" fontId="5" fillId="0" borderId="9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2" xfId="0" applyNumberFormat="1" applyBorder="1"/>
    <xf numFmtId="49" fontId="0" fillId="0" borderId="7" xfId="0" applyNumberFormat="1" applyBorder="1"/>
    <xf numFmtId="49" fontId="0" fillId="0" borderId="7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49" fontId="2" fillId="0" borderId="2" xfId="0" applyNumberFormat="1" applyFon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49" fontId="2" fillId="0" borderId="4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9" fontId="0" fillId="0" borderId="15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164" fontId="0" fillId="3" borderId="3" xfId="0" applyNumberFormat="1" applyFill="1" applyBorder="1"/>
    <xf numFmtId="164" fontId="0" fillId="0" borderId="4" xfId="0" applyNumberFormat="1" applyBorder="1"/>
    <xf numFmtId="164" fontId="0" fillId="0" borderId="4" xfId="0" applyNumberFormat="1" applyBorder="1" applyAlignment="1">
      <alignment horizontal="right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164" fontId="0" fillId="3" borderId="3" xfId="0" applyNumberFormat="1" applyFill="1" applyBorder="1" applyAlignment="1">
      <alignment vertical="center"/>
    </xf>
    <xf numFmtId="164" fontId="0" fillId="0" borderId="4" xfId="0" applyNumberFormat="1" applyBorder="1" applyAlignment="1">
      <alignment vertical="center"/>
    </xf>
    <xf numFmtId="164" fontId="0" fillId="0" borderId="5" xfId="0" applyNumberFormat="1" applyBorder="1" applyAlignment="1">
      <alignment vertical="center"/>
    </xf>
    <xf numFmtId="49" fontId="1" fillId="0" borderId="4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164" fontId="0" fillId="0" borderId="23" xfId="0" applyNumberFormat="1" applyBorder="1" applyAlignment="1">
      <alignment horizontal="right"/>
    </xf>
    <xf numFmtId="0" fontId="0" fillId="0" borderId="9" xfId="0" applyBorder="1" applyAlignment="1">
      <alignment horizontal="left" vertical="center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 vertical="center"/>
    </xf>
    <xf numFmtId="164" fontId="0" fillId="0" borderId="12" xfId="0" applyNumberFormat="1" applyBorder="1" applyAlignment="1">
      <alignment horizontal="right"/>
    </xf>
    <xf numFmtId="0" fontId="0" fillId="3" borderId="20" xfId="0" applyFill="1" applyBorder="1" applyAlignment="1">
      <alignment vertical="center"/>
    </xf>
    <xf numFmtId="164" fontId="0" fillId="3" borderId="21" xfId="0" applyNumberFormat="1" applyFill="1" applyBorder="1" applyAlignment="1">
      <alignment horizontal="right"/>
    </xf>
    <xf numFmtId="49" fontId="2" fillId="0" borderId="20" xfId="0" applyNumberFormat="1" applyFont="1" applyBorder="1" applyAlignment="1">
      <alignment wrapText="1"/>
    </xf>
    <xf numFmtId="49" fontId="2" fillId="0" borderId="24" xfId="0" applyNumberFormat="1" applyFont="1" applyBorder="1" applyAlignment="1">
      <alignment wrapText="1"/>
    </xf>
    <xf numFmtId="49" fontId="0" fillId="0" borderId="24" xfId="0" applyNumberFormat="1" applyBorder="1"/>
    <xf numFmtId="1" fontId="0" fillId="0" borderId="24" xfId="0" applyNumberFormat="1" applyBorder="1" applyAlignment="1">
      <alignment horizontal="center"/>
    </xf>
    <xf numFmtId="164" fontId="0" fillId="0" borderId="25" xfId="0" applyNumberFormat="1" applyBorder="1"/>
    <xf numFmtId="1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vertical="center"/>
    </xf>
    <xf numFmtId="0" fontId="2" fillId="0" borderId="20" xfId="0" applyFont="1" applyBorder="1" applyAlignment="1">
      <alignment wrapText="1"/>
    </xf>
    <xf numFmtId="0" fontId="0" fillId="0" borderId="24" xfId="0" applyBorder="1" applyAlignment="1">
      <alignment horizontal="center" vertical="center"/>
    </xf>
    <xf numFmtId="0" fontId="0" fillId="0" borderId="24" xfId="0" applyBorder="1"/>
    <xf numFmtId="0" fontId="0" fillId="0" borderId="15" xfId="0" applyNumberFormat="1" applyBorder="1"/>
    <xf numFmtId="49" fontId="0" fillId="0" borderId="15" xfId="0" applyNumberFormat="1" applyBorder="1"/>
    <xf numFmtId="0" fontId="0" fillId="0" borderId="15" xfId="0" applyNumberFormat="1" applyBorder="1" applyAlignment="1">
      <alignment horizontal="center"/>
    </xf>
    <xf numFmtId="49" fontId="0" fillId="0" borderId="24" xfId="0" applyNumberForma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0" fillId="0" borderId="5" xfId="0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" xfId="0" applyFont="1" applyBorder="1" applyAlignment="1">
      <alignment horizontal="center"/>
    </xf>
    <xf numFmtId="164" fontId="0" fillId="0" borderId="10" xfId="0" applyNumberFormat="1" applyBorder="1" applyAlignment="1">
      <alignment vertical="center"/>
    </xf>
    <xf numFmtId="0" fontId="0" fillId="0" borderId="14" xfId="0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28" xfId="0" applyBorder="1" applyAlignment="1">
      <alignment vertical="top" wrapText="1"/>
    </xf>
    <xf numFmtId="1" fontId="0" fillId="0" borderId="16" xfId="0" applyNumberForma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17" fontId="0" fillId="0" borderId="14" xfId="0" applyNumberFormat="1" applyBorder="1" applyAlignment="1">
      <alignment horizontal="center"/>
    </xf>
    <xf numFmtId="49" fontId="2" fillId="0" borderId="29" xfId="0" applyNumberFormat="1" applyFont="1" applyBorder="1" applyAlignment="1">
      <alignment wrapText="1"/>
    </xf>
    <xf numFmtId="49" fontId="2" fillId="0" borderId="16" xfId="0" applyNumberFormat="1" applyFont="1" applyBorder="1" applyAlignment="1">
      <alignment wrapText="1"/>
    </xf>
    <xf numFmtId="49" fontId="0" fillId="0" borderId="16" xfId="0" applyNumberFormat="1" applyBorder="1"/>
    <xf numFmtId="164" fontId="0" fillId="0" borderId="30" xfId="0" applyNumberFormat="1" applyBorder="1" applyAlignment="1">
      <alignment horizontal="right" vertical="center"/>
    </xf>
    <xf numFmtId="164" fontId="0" fillId="3" borderId="31" xfId="0" applyNumberFormat="1" applyFill="1" applyBorder="1" applyAlignment="1">
      <alignment horizontal="right" vertical="center"/>
    </xf>
    <xf numFmtId="0" fontId="5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4" fontId="4" fillId="0" borderId="24" xfId="0" applyNumberFormat="1" applyFont="1" applyBorder="1" applyAlignment="1">
      <alignment horizontal="center"/>
    </xf>
    <xf numFmtId="49" fontId="0" fillId="0" borderId="24" xfId="0" applyNumberFormat="1" applyBorder="1" applyAlignment="1">
      <alignment horizontal="center"/>
    </xf>
    <xf numFmtId="164" fontId="0" fillId="0" borderId="28" xfId="0" applyNumberFormat="1" applyBorder="1" applyAlignment="1">
      <alignment horizontal="right" vertical="center"/>
    </xf>
    <xf numFmtId="164" fontId="0" fillId="0" borderId="21" xfId="0" applyNumberFormat="1" applyBorder="1" applyAlignment="1">
      <alignment vertical="center"/>
    </xf>
    <xf numFmtId="0" fontId="0" fillId="0" borderId="8" xfId="0" applyBorder="1" applyAlignment="1">
      <alignment horizontal="center"/>
    </xf>
    <xf numFmtId="164" fontId="0" fillId="4" borderId="4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7" xfId="0" applyNumberFormat="1" applyFill="1" applyBorder="1" applyProtection="1">
      <protection locked="0"/>
    </xf>
    <xf numFmtId="164" fontId="0" fillId="4" borderId="4" xfId="0" applyNumberFormat="1" applyFill="1" applyBorder="1" applyAlignment="1" applyProtection="1">
      <alignment horizontal="right" vertical="center"/>
      <protection locked="0"/>
    </xf>
    <xf numFmtId="164" fontId="0" fillId="4" borderId="2" xfId="0" applyNumberFormat="1" applyFill="1" applyBorder="1" applyAlignment="1" applyProtection="1">
      <alignment horizontal="right" vertical="center"/>
      <protection locked="0"/>
    </xf>
    <xf numFmtId="164" fontId="0" fillId="4" borderId="7" xfId="0" applyNumberFormat="1" applyFill="1" applyBorder="1" applyAlignment="1" applyProtection="1">
      <alignment horizontal="right" vertical="center"/>
      <protection locked="0"/>
    </xf>
    <xf numFmtId="164" fontId="0" fillId="4" borderId="32" xfId="0" applyNumberFormat="1" applyFill="1" applyBorder="1" applyAlignment="1" applyProtection="1">
      <alignment horizontal="right" vertical="center"/>
      <protection locked="0"/>
    </xf>
    <xf numFmtId="164" fontId="0" fillId="4" borderId="4" xfId="0" applyNumberFormat="1" applyFill="1" applyBorder="1" applyAlignment="1" applyProtection="1">
      <alignment vertical="center"/>
      <protection locked="0"/>
    </xf>
    <xf numFmtId="164" fontId="0" fillId="4" borderId="2" xfId="0" applyNumberFormat="1" applyFill="1" applyBorder="1" applyAlignment="1" applyProtection="1">
      <alignment vertical="center"/>
      <protection locked="0"/>
    </xf>
    <xf numFmtId="164" fontId="0" fillId="4" borderId="7" xfId="0" applyNumberFormat="1" applyFill="1" applyBorder="1" applyAlignment="1" applyProtection="1">
      <alignment vertical="center"/>
      <protection locked="0"/>
    </xf>
    <xf numFmtId="164" fontId="0" fillId="4" borderId="24" xfId="0" applyNumberFormat="1" applyFill="1" applyBorder="1" applyAlignment="1" applyProtection="1">
      <alignment vertical="center"/>
      <protection locked="0"/>
    </xf>
    <xf numFmtId="164" fontId="0" fillId="4" borderId="5" xfId="0" applyNumberFormat="1" applyFill="1" applyBorder="1" applyAlignment="1" applyProtection="1">
      <alignment vertical="center"/>
      <protection locked="0"/>
    </xf>
    <xf numFmtId="164" fontId="0" fillId="4" borderId="15" xfId="0" applyNumberFormat="1" applyFill="1" applyBorder="1" applyProtection="1">
      <protection locked="0"/>
    </xf>
    <xf numFmtId="0" fontId="3" fillId="2" borderId="26" xfId="0" applyFont="1" applyFill="1" applyBorder="1" applyAlignment="1">
      <alignment vertical="top" wrapText="1"/>
    </xf>
    <xf numFmtId="0" fontId="0" fillId="0" borderId="27" xfId="0" applyBorder="1" applyAlignment="1">
      <alignment vertical="top" wrapText="1"/>
    </xf>
    <xf numFmtId="0" fontId="0" fillId="0" borderId="28" xfId="0" applyBorder="1" applyAlignment="1">
      <alignment vertical="top" wrapText="1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49" fontId="0" fillId="0" borderId="14" xfId="0" applyNumberForma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1" fontId="0" fillId="0" borderId="16" xfId="0" applyNumberFormat="1" applyBorder="1" applyAlignment="1">
      <alignment horizontal="center" vertical="center"/>
    </xf>
    <xf numFmtId="164" fontId="0" fillId="4" borderId="14" xfId="0" applyNumberFormat="1" applyFill="1" applyBorder="1" applyAlignment="1" applyProtection="1">
      <alignment horizontal="right" vertical="center"/>
      <protection locked="0"/>
    </xf>
    <xf numFmtId="164" fontId="0" fillId="4" borderId="15" xfId="0" applyNumberFormat="1" applyFill="1" applyBorder="1" applyAlignment="1" applyProtection="1">
      <alignment horizontal="right" vertical="center"/>
      <protection locked="0"/>
    </xf>
    <xf numFmtId="164" fontId="0" fillId="4" borderId="16" xfId="0" applyNumberFormat="1" applyFill="1" applyBorder="1" applyAlignment="1" applyProtection="1">
      <alignment horizontal="right" vertical="center"/>
      <protection locked="0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16" xfId="0" applyNumberFormat="1" applyBorder="1" applyAlignment="1">
      <alignment horizontal="center"/>
    </xf>
    <xf numFmtId="164" fontId="0" fillId="4" borderId="14" xfId="0" applyNumberFormat="1" applyFill="1" applyBorder="1" applyAlignment="1" applyProtection="1">
      <alignment vertical="center"/>
      <protection locked="0"/>
    </xf>
    <xf numFmtId="164" fontId="0" fillId="4" borderId="15" xfId="0" applyNumberFormat="1" applyFill="1" applyBorder="1" applyAlignment="1" applyProtection="1">
      <alignment vertical="center"/>
      <protection locked="0"/>
    </xf>
    <xf numFmtId="164" fontId="0" fillId="4" borderId="16" xfId="0" applyNumberFormat="1" applyFill="1" applyBorder="1" applyAlignment="1" applyProtection="1">
      <alignment vertical="center"/>
      <protection locked="0"/>
    </xf>
    <xf numFmtId="164" fontId="0" fillId="0" borderId="17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0" fontId="0" fillId="0" borderId="14" xfId="0" applyNumberForma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zoomScaleNormal="100" workbookViewId="0">
      <selection activeCell="H8" sqref="H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30</v>
      </c>
      <c r="B2" s="3"/>
      <c r="C2" s="3"/>
      <c r="I2" t="s">
        <v>80</v>
      </c>
    </row>
    <row r="3" spans="1:9" ht="15.75" thickBot="1" x14ac:dyDescent="0.3"/>
    <row r="4" spans="1:9" ht="77.25" customHeight="1" thickBot="1" x14ac:dyDescent="0.3">
      <c r="A4" s="108" t="s">
        <v>29</v>
      </c>
      <c r="B4" s="109"/>
      <c r="C4" s="110"/>
      <c r="D4" s="1" t="s">
        <v>25</v>
      </c>
      <c r="E4" s="1" t="s">
        <v>26</v>
      </c>
    </row>
    <row r="6" spans="1:9" ht="15.75" thickBot="1" x14ac:dyDescent="0.3">
      <c r="D6" s="19" t="s">
        <v>76</v>
      </c>
      <c r="E6" s="19">
        <v>2015</v>
      </c>
      <c r="F6" s="19" t="s">
        <v>77</v>
      </c>
      <c r="G6" s="18"/>
    </row>
    <row r="7" spans="1:9" ht="48.75" thickBot="1" x14ac:dyDescent="0.3">
      <c r="A7" s="31" t="s">
        <v>20</v>
      </c>
      <c r="B7" s="31" t="s">
        <v>22</v>
      </c>
      <c r="C7" s="31" t="s">
        <v>23</v>
      </c>
      <c r="D7" s="31" t="s">
        <v>74</v>
      </c>
      <c r="E7" s="31" t="s">
        <v>74</v>
      </c>
      <c r="F7" s="31" t="s">
        <v>74</v>
      </c>
      <c r="G7" s="31" t="s">
        <v>75</v>
      </c>
      <c r="H7" s="31" t="s">
        <v>0</v>
      </c>
      <c r="I7" s="31" t="s">
        <v>1</v>
      </c>
    </row>
    <row r="8" spans="1:9" x14ac:dyDescent="0.25">
      <c r="A8" s="4" t="s">
        <v>32</v>
      </c>
      <c r="B8" s="29">
        <v>1</v>
      </c>
      <c r="C8" s="10">
        <v>35</v>
      </c>
      <c r="D8" s="24" t="s">
        <v>54</v>
      </c>
      <c r="E8" s="24" t="s">
        <v>55</v>
      </c>
      <c r="F8" s="24"/>
      <c r="G8" s="33">
        <f>B8*2</f>
        <v>2</v>
      </c>
      <c r="H8" s="95"/>
      <c r="I8" s="36">
        <f>G8*H8</f>
        <v>0</v>
      </c>
    </row>
    <row r="9" spans="1:9" x14ac:dyDescent="0.25">
      <c r="A9" s="5" t="s">
        <v>82</v>
      </c>
      <c r="B9" s="7">
        <v>11</v>
      </c>
      <c r="C9" s="8">
        <v>24</v>
      </c>
      <c r="D9" s="11" t="s">
        <v>54</v>
      </c>
      <c r="E9" s="11" t="s">
        <v>55</v>
      </c>
      <c r="F9" s="11"/>
      <c r="G9" s="33">
        <f t="shared" ref="G9:G21" si="0">B9*2</f>
        <v>22</v>
      </c>
      <c r="H9" s="96"/>
      <c r="I9" s="36">
        <f t="shared" ref="I9:I21" si="1">G9*H9</f>
        <v>0</v>
      </c>
    </row>
    <row r="10" spans="1:9" x14ac:dyDescent="0.25">
      <c r="A10" s="5" t="s">
        <v>35</v>
      </c>
      <c r="B10" s="7">
        <v>1</v>
      </c>
      <c r="C10" s="8">
        <v>105</v>
      </c>
      <c r="D10" s="11" t="s">
        <v>54</v>
      </c>
      <c r="E10" s="11" t="s">
        <v>55</v>
      </c>
      <c r="F10" s="11"/>
      <c r="G10" s="33">
        <f t="shared" si="0"/>
        <v>2</v>
      </c>
      <c r="H10" s="96"/>
      <c r="I10" s="36">
        <f t="shared" si="1"/>
        <v>0</v>
      </c>
    </row>
    <row r="11" spans="1:9" x14ac:dyDescent="0.25">
      <c r="A11" s="5" t="s">
        <v>35</v>
      </c>
      <c r="B11" s="7">
        <v>2</v>
      </c>
      <c r="C11" s="8">
        <v>130</v>
      </c>
      <c r="D11" s="11" t="s">
        <v>54</v>
      </c>
      <c r="E11" s="11" t="s">
        <v>55</v>
      </c>
      <c r="F11" s="11"/>
      <c r="G11" s="33">
        <f t="shared" si="0"/>
        <v>4</v>
      </c>
      <c r="H11" s="96"/>
      <c r="I11" s="36">
        <f t="shared" si="1"/>
        <v>0</v>
      </c>
    </row>
    <row r="12" spans="1:9" x14ac:dyDescent="0.25">
      <c r="A12" s="5" t="s">
        <v>35</v>
      </c>
      <c r="B12" s="7">
        <v>1</v>
      </c>
      <c r="C12" s="8">
        <v>345</v>
      </c>
      <c r="D12" s="11" t="s">
        <v>54</v>
      </c>
      <c r="E12" s="11" t="s">
        <v>55</v>
      </c>
      <c r="F12" s="11"/>
      <c r="G12" s="33">
        <f t="shared" si="0"/>
        <v>2</v>
      </c>
      <c r="H12" s="96"/>
      <c r="I12" s="36">
        <f t="shared" si="1"/>
        <v>0</v>
      </c>
    </row>
    <row r="13" spans="1:9" x14ac:dyDescent="0.25">
      <c r="A13" s="5" t="s">
        <v>35</v>
      </c>
      <c r="B13" s="7">
        <v>1</v>
      </c>
      <c r="C13" s="8">
        <v>285</v>
      </c>
      <c r="D13" s="11" t="s">
        <v>54</v>
      </c>
      <c r="E13" s="11" t="s">
        <v>55</v>
      </c>
      <c r="F13" s="11"/>
      <c r="G13" s="33">
        <f t="shared" si="0"/>
        <v>2</v>
      </c>
      <c r="H13" s="96"/>
      <c r="I13" s="36">
        <f t="shared" si="1"/>
        <v>0</v>
      </c>
    </row>
    <row r="14" spans="1:9" x14ac:dyDescent="0.25">
      <c r="A14" s="5" t="s">
        <v>32</v>
      </c>
      <c r="B14" s="5">
        <v>3</v>
      </c>
      <c r="C14" s="8">
        <v>84</v>
      </c>
      <c r="D14" s="11" t="s">
        <v>54</v>
      </c>
      <c r="E14" s="11" t="s">
        <v>55</v>
      </c>
      <c r="F14" s="11"/>
      <c r="G14" s="33">
        <f t="shared" si="0"/>
        <v>6</v>
      </c>
      <c r="H14" s="96"/>
      <c r="I14" s="36">
        <f t="shared" si="1"/>
        <v>0</v>
      </c>
    </row>
    <row r="15" spans="1:9" x14ac:dyDescent="0.25">
      <c r="A15" s="5" t="s">
        <v>32</v>
      </c>
      <c r="B15" s="25">
        <v>1</v>
      </c>
      <c r="C15" s="13">
        <v>42</v>
      </c>
      <c r="D15" s="22" t="s">
        <v>54</v>
      </c>
      <c r="E15" s="22" t="s">
        <v>55</v>
      </c>
      <c r="F15" s="22"/>
      <c r="G15" s="33">
        <f t="shared" si="0"/>
        <v>2</v>
      </c>
      <c r="H15" s="97"/>
      <c r="I15" s="36">
        <f t="shared" si="1"/>
        <v>0</v>
      </c>
    </row>
    <row r="16" spans="1:9" x14ac:dyDescent="0.25">
      <c r="A16" s="5" t="s">
        <v>32</v>
      </c>
      <c r="B16" s="27">
        <v>2</v>
      </c>
      <c r="C16" s="8">
        <v>48</v>
      </c>
      <c r="D16" s="11" t="s">
        <v>54</v>
      </c>
      <c r="E16" s="11" t="s">
        <v>55</v>
      </c>
      <c r="F16" s="11"/>
      <c r="G16" s="33">
        <f t="shared" si="0"/>
        <v>4</v>
      </c>
      <c r="H16" s="96"/>
      <c r="I16" s="36">
        <f t="shared" si="1"/>
        <v>0</v>
      </c>
    </row>
    <row r="17" spans="1:9" x14ac:dyDescent="0.25">
      <c r="A17" s="5" t="s">
        <v>35</v>
      </c>
      <c r="B17" s="7">
        <v>2</v>
      </c>
      <c r="C17" s="8">
        <v>225</v>
      </c>
      <c r="D17" s="11" t="s">
        <v>54</v>
      </c>
      <c r="E17" s="11" t="s">
        <v>55</v>
      </c>
      <c r="F17" s="24"/>
      <c r="G17" s="33">
        <f t="shared" si="0"/>
        <v>4</v>
      </c>
      <c r="H17" s="96"/>
      <c r="I17" s="36">
        <f t="shared" si="1"/>
        <v>0</v>
      </c>
    </row>
    <row r="18" spans="1:9" x14ac:dyDescent="0.25">
      <c r="A18" s="5" t="s">
        <v>35</v>
      </c>
      <c r="B18" s="7">
        <v>1</v>
      </c>
      <c r="C18" s="8">
        <v>170</v>
      </c>
      <c r="D18" s="11" t="s">
        <v>54</v>
      </c>
      <c r="E18" s="11" t="s">
        <v>55</v>
      </c>
      <c r="F18" s="11"/>
      <c r="G18" s="33">
        <f t="shared" si="0"/>
        <v>2</v>
      </c>
      <c r="H18" s="96"/>
      <c r="I18" s="36">
        <f t="shared" si="1"/>
        <v>0</v>
      </c>
    </row>
    <row r="19" spans="1:9" x14ac:dyDescent="0.25">
      <c r="A19" s="5" t="s">
        <v>32</v>
      </c>
      <c r="B19" s="7">
        <v>1</v>
      </c>
      <c r="C19" s="8">
        <v>72</v>
      </c>
      <c r="D19" s="11" t="s">
        <v>54</v>
      </c>
      <c r="E19" s="11" t="s">
        <v>55</v>
      </c>
      <c r="F19" s="11"/>
      <c r="G19" s="33">
        <f t="shared" si="0"/>
        <v>2</v>
      </c>
      <c r="H19" s="96"/>
      <c r="I19" s="36">
        <f t="shared" si="1"/>
        <v>0</v>
      </c>
    </row>
    <row r="20" spans="1:9" x14ac:dyDescent="0.25">
      <c r="A20" s="5" t="s">
        <v>83</v>
      </c>
      <c r="B20" s="5">
        <v>2</v>
      </c>
      <c r="C20" s="8">
        <v>24</v>
      </c>
      <c r="D20" s="11" t="s">
        <v>54</v>
      </c>
      <c r="E20" s="11" t="s">
        <v>55</v>
      </c>
      <c r="F20" s="11"/>
      <c r="G20" s="33">
        <f t="shared" si="0"/>
        <v>4</v>
      </c>
      <c r="H20" s="96"/>
      <c r="I20" s="36">
        <f t="shared" si="1"/>
        <v>0</v>
      </c>
    </row>
    <row r="21" spans="1:9" ht="15.75" thickBot="1" x14ac:dyDescent="0.3">
      <c r="A21" s="25" t="s">
        <v>37</v>
      </c>
      <c r="B21" s="12">
        <v>1</v>
      </c>
      <c r="C21" s="13">
        <v>75</v>
      </c>
      <c r="D21" s="22" t="s">
        <v>54</v>
      </c>
      <c r="E21" s="22" t="s">
        <v>55</v>
      </c>
      <c r="F21" s="22"/>
      <c r="G21" s="33">
        <f t="shared" si="0"/>
        <v>2</v>
      </c>
      <c r="H21" s="97"/>
      <c r="I21" s="36">
        <f t="shared" si="1"/>
        <v>0</v>
      </c>
    </row>
    <row r="22" spans="1:9" ht="31.5" thickTop="1" thickBot="1" x14ac:dyDescent="0.3">
      <c r="A22" s="55" t="s">
        <v>57</v>
      </c>
      <c r="B22" s="56"/>
      <c r="C22" s="57"/>
      <c r="D22" s="57"/>
      <c r="E22" s="57"/>
      <c r="F22" s="57"/>
      <c r="G22" s="60">
        <f>SUM(G8:G21)</f>
        <v>60</v>
      </c>
      <c r="H22" s="59"/>
      <c r="I22" s="35">
        <f>SUM(I8:I21)</f>
        <v>0</v>
      </c>
    </row>
  </sheetData>
  <sheetProtection password="C556" sheet="1" objects="1" scenarios="1" selectLockedCells="1"/>
  <protectedRanges>
    <protectedRange sqref="H8:H21" name="Oblast1"/>
  </protectedRanges>
  <mergeCells count="1">
    <mergeCell ref="A4:C4"/>
  </mergeCells>
  <pageMargins left="0.7" right="0.7" top="0.75" bottom="0.75" header="0.3" footer="0.3"/>
  <pageSetup paperSize="9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zoomScale="85" zoomScaleNormal="85" workbookViewId="0">
      <selection activeCell="H22" sqref="H22:H24"/>
    </sheetView>
  </sheetViews>
  <sheetFormatPr defaultRowHeight="15" x14ac:dyDescent="0.25"/>
  <cols>
    <col min="1" max="1" width="28.140625" customWidth="1"/>
    <col min="2" max="2" width="7.5703125" bestFit="1" customWidth="1"/>
    <col min="3" max="3" width="11.140625" customWidth="1"/>
    <col min="4" max="4" width="16.28515625" customWidth="1"/>
    <col min="5" max="5" width="13.140625" customWidth="1"/>
    <col min="6" max="6" width="18.140625" customWidth="1"/>
    <col min="7" max="8" width="11.42578125" customWidth="1"/>
    <col min="9" max="9" width="15" customWidth="1"/>
  </cols>
  <sheetData>
    <row r="2" spans="1:9" x14ac:dyDescent="0.25">
      <c r="A2" s="3" t="s">
        <v>38</v>
      </c>
      <c r="B2" s="3"/>
      <c r="C2" s="3"/>
      <c r="D2" s="3"/>
      <c r="I2" t="s">
        <v>81</v>
      </c>
    </row>
    <row r="3" spans="1:9" ht="15.75" thickBot="1" x14ac:dyDescent="0.3"/>
    <row r="4" spans="1:9" ht="61.5" thickBot="1" x14ac:dyDescent="0.3">
      <c r="A4" s="108" t="s">
        <v>78</v>
      </c>
      <c r="B4" s="109"/>
      <c r="C4" s="110"/>
      <c r="D4" s="76"/>
      <c r="E4" s="2" t="s">
        <v>27</v>
      </c>
      <c r="F4" s="1" t="s">
        <v>26</v>
      </c>
    </row>
    <row r="6" spans="1:9" ht="15.75" thickBot="1" x14ac:dyDescent="0.3">
      <c r="D6" s="19">
        <v>2014</v>
      </c>
      <c r="E6" s="19">
        <v>2015</v>
      </c>
      <c r="F6" s="19" t="s">
        <v>77</v>
      </c>
      <c r="G6" s="18"/>
    </row>
    <row r="7" spans="1:9" ht="48.75" thickBot="1" x14ac:dyDescent="0.3">
      <c r="A7" s="31" t="s">
        <v>20</v>
      </c>
      <c r="B7" s="31" t="s">
        <v>22</v>
      </c>
      <c r="C7" s="31" t="s">
        <v>23</v>
      </c>
      <c r="D7" s="31" t="s">
        <v>41</v>
      </c>
      <c r="E7" s="31" t="s">
        <v>41</v>
      </c>
      <c r="F7" s="31" t="s">
        <v>41</v>
      </c>
      <c r="G7" s="31" t="s">
        <v>75</v>
      </c>
      <c r="H7" s="31" t="s">
        <v>0</v>
      </c>
      <c r="I7" s="31" t="s">
        <v>1</v>
      </c>
    </row>
    <row r="8" spans="1:9" x14ac:dyDescent="0.25">
      <c r="A8" s="4" t="s">
        <v>32</v>
      </c>
      <c r="B8" s="29">
        <v>1</v>
      </c>
      <c r="C8" s="10">
        <v>35</v>
      </c>
      <c r="D8" s="10"/>
      <c r="E8" s="30"/>
      <c r="F8" s="24" t="s">
        <v>51</v>
      </c>
      <c r="G8" s="33">
        <f>B8*1</f>
        <v>1</v>
      </c>
      <c r="H8" s="98"/>
      <c r="I8" s="37">
        <f>G8*H8</f>
        <v>0</v>
      </c>
    </row>
    <row r="9" spans="1:9" x14ac:dyDescent="0.25">
      <c r="A9" s="5" t="s">
        <v>34</v>
      </c>
      <c r="B9" s="7">
        <v>11</v>
      </c>
      <c r="C9" s="8">
        <v>24</v>
      </c>
      <c r="D9" s="8"/>
      <c r="E9" s="26"/>
      <c r="F9" s="11" t="s">
        <v>51</v>
      </c>
      <c r="G9" s="33">
        <f t="shared" ref="G9:G21" si="0">B9*1</f>
        <v>11</v>
      </c>
      <c r="H9" s="99"/>
      <c r="I9" s="37">
        <f t="shared" ref="I9:I21" si="1">G9*H9</f>
        <v>0</v>
      </c>
    </row>
    <row r="10" spans="1:9" x14ac:dyDescent="0.25">
      <c r="A10" s="5" t="s">
        <v>35</v>
      </c>
      <c r="B10" s="7">
        <v>1</v>
      </c>
      <c r="C10" s="8">
        <v>105</v>
      </c>
      <c r="D10" s="8"/>
      <c r="E10" s="26"/>
      <c r="F10" s="11" t="s">
        <v>51</v>
      </c>
      <c r="G10" s="33">
        <f t="shared" si="0"/>
        <v>1</v>
      </c>
      <c r="H10" s="99"/>
      <c r="I10" s="37">
        <f t="shared" si="1"/>
        <v>0</v>
      </c>
    </row>
    <row r="11" spans="1:9" x14ac:dyDescent="0.25">
      <c r="A11" s="5" t="s">
        <v>35</v>
      </c>
      <c r="B11" s="7">
        <v>2</v>
      </c>
      <c r="C11" s="8">
        <v>130</v>
      </c>
      <c r="D11" s="8"/>
      <c r="E11" s="26"/>
      <c r="F11" s="11" t="s">
        <v>51</v>
      </c>
      <c r="G11" s="33">
        <f t="shared" si="0"/>
        <v>2</v>
      </c>
      <c r="H11" s="99"/>
      <c r="I11" s="37">
        <f t="shared" si="1"/>
        <v>0</v>
      </c>
    </row>
    <row r="12" spans="1:9" x14ac:dyDescent="0.25">
      <c r="A12" s="5" t="s">
        <v>35</v>
      </c>
      <c r="B12" s="7">
        <v>1</v>
      </c>
      <c r="C12" s="8">
        <v>345</v>
      </c>
      <c r="D12" s="8"/>
      <c r="E12" s="26"/>
      <c r="F12" s="11" t="s">
        <v>51</v>
      </c>
      <c r="G12" s="33">
        <f t="shared" si="0"/>
        <v>1</v>
      </c>
      <c r="H12" s="99"/>
      <c r="I12" s="37">
        <f t="shared" si="1"/>
        <v>0</v>
      </c>
    </row>
    <row r="13" spans="1:9" x14ac:dyDescent="0.25">
      <c r="A13" s="5" t="s">
        <v>35</v>
      </c>
      <c r="B13" s="7">
        <v>1</v>
      </c>
      <c r="C13" s="8">
        <v>285</v>
      </c>
      <c r="D13" s="8"/>
      <c r="E13" s="26"/>
      <c r="F13" s="11" t="s">
        <v>51</v>
      </c>
      <c r="G13" s="33">
        <f t="shared" si="0"/>
        <v>1</v>
      </c>
      <c r="H13" s="99"/>
      <c r="I13" s="37">
        <f t="shared" si="1"/>
        <v>0</v>
      </c>
    </row>
    <row r="14" spans="1:9" x14ac:dyDescent="0.25">
      <c r="A14" s="5" t="s">
        <v>32</v>
      </c>
      <c r="B14" s="5">
        <v>3</v>
      </c>
      <c r="C14" s="8">
        <v>84</v>
      </c>
      <c r="D14" s="8"/>
      <c r="E14" s="26"/>
      <c r="F14" s="11" t="s">
        <v>51</v>
      </c>
      <c r="G14" s="33">
        <f t="shared" si="0"/>
        <v>3</v>
      </c>
      <c r="H14" s="99"/>
      <c r="I14" s="37">
        <f t="shared" si="1"/>
        <v>0</v>
      </c>
    </row>
    <row r="15" spans="1:9" x14ac:dyDescent="0.25">
      <c r="A15" s="5" t="s">
        <v>32</v>
      </c>
      <c r="B15" s="25">
        <v>1</v>
      </c>
      <c r="C15" s="13">
        <v>42</v>
      </c>
      <c r="D15" s="13"/>
      <c r="E15" s="20"/>
      <c r="F15" s="22" t="s">
        <v>51</v>
      </c>
      <c r="G15" s="33">
        <f t="shared" si="0"/>
        <v>1</v>
      </c>
      <c r="H15" s="99"/>
      <c r="I15" s="37">
        <f t="shared" si="1"/>
        <v>0</v>
      </c>
    </row>
    <row r="16" spans="1:9" x14ac:dyDescent="0.25">
      <c r="A16" s="5" t="s">
        <v>32</v>
      </c>
      <c r="B16" s="27">
        <v>2</v>
      </c>
      <c r="C16" s="8">
        <v>48</v>
      </c>
      <c r="D16" s="8"/>
      <c r="E16" s="20"/>
      <c r="F16" s="11" t="s">
        <v>51</v>
      </c>
      <c r="G16" s="33">
        <f t="shared" si="0"/>
        <v>2</v>
      </c>
      <c r="H16" s="99"/>
      <c r="I16" s="37">
        <f t="shared" si="1"/>
        <v>0</v>
      </c>
    </row>
    <row r="17" spans="1:9" x14ac:dyDescent="0.25">
      <c r="A17" s="5" t="s">
        <v>35</v>
      </c>
      <c r="B17" s="7">
        <v>2</v>
      </c>
      <c r="C17" s="8">
        <v>225</v>
      </c>
      <c r="D17" s="8"/>
      <c r="E17" s="20"/>
      <c r="F17" s="11" t="s">
        <v>51</v>
      </c>
      <c r="G17" s="33">
        <f t="shared" si="0"/>
        <v>2</v>
      </c>
      <c r="H17" s="99"/>
      <c r="I17" s="37">
        <f t="shared" si="1"/>
        <v>0</v>
      </c>
    </row>
    <row r="18" spans="1:9" x14ac:dyDescent="0.25">
      <c r="A18" s="5" t="s">
        <v>35</v>
      </c>
      <c r="B18" s="7">
        <v>1</v>
      </c>
      <c r="C18" s="8">
        <v>170</v>
      </c>
      <c r="D18" s="8"/>
      <c r="E18" s="20"/>
      <c r="F18" s="11" t="s">
        <v>51</v>
      </c>
      <c r="G18" s="33">
        <f t="shared" si="0"/>
        <v>1</v>
      </c>
      <c r="H18" s="99"/>
      <c r="I18" s="37">
        <f t="shared" si="1"/>
        <v>0</v>
      </c>
    </row>
    <row r="19" spans="1:9" x14ac:dyDescent="0.25">
      <c r="A19" s="5" t="s">
        <v>32</v>
      </c>
      <c r="B19" s="7">
        <v>1</v>
      </c>
      <c r="C19" s="8">
        <v>72</v>
      </c>
      <c r="D19" s="8"/>
      <c r="E19" s="20"/>
      <c r="F19" s="11" t="s">
        <v>51</v>
      </c>
      <c r="G19" s="33">
        <f t="shared" si="0"/>
        <v>1</v>
      </c>
      <c r="H19" s="99"/>
      <c r="I19" s="37">
        <f t="shared" si="1"/>
        <v>0</v>
      </c>
    </row>
    <row r="20" spans="1:9" x14ac:dyDescent="0.25">
      <c r="A20" s="5" t="s">
        <v>36</v>
      </c>
      <c r="B20" s="5">
        <v>2</v>
      </c>
      <c r="C20" s="8">
        <v>24</v>
      </c>
      <c r="D20" s="8"/>
      <c r="E20" s="20"/>
      <c r="F20" s="11" t="s">
        <v>51</v>
      </c>
      <c r="G20" s="33">
        <f t="shared" si="0"/>
        <v>2</v>
      </c>
      <c r="H20" s="99"/>
      <c r="I20" s="37">
        <f t="shared" si="1"/>
        <v>0</v>
      </c>
    </row>
    <row r="21" spans="1:9" ht="15.75" thickBot="1" x14ac:dyDescent="0.3">
      <c r="A21" s="25" t="s">
        <v>37</v>
      </c>
      <c r="B21" s="12">
        <v>1</v>
      </c>
      <c r="C21" s="13">
        <v>75</v>
      </c>
      <c r="D21" s="13"/>
      <c r="E21" s="21"/>
      <c r="F21" s="22" t="s">
        <v>51</v>
      </c>
      <c r="G21" s="33">
        <f t="shared" si="0"/>
        <v>1</v>
      </c>
      <c r="H21" s="100"/>
      <c r="I21" s="37">
        <f t="shared" si="1"/>
        <v>0</v>
      </c>
    </row>
    <row r="22" spans="1:9" x14ac:dyDescent="0.25">
      <c r="A22" s="14" t="s">
        <v>21</v>
      </c>
      <c r="B22" s="6" t="s">
        <v>17</v>
      </c>
      <c r="C22" s="123"/>
      <c r="D22" s="78"/>
      <c r="E22" s="126"/>
      <c r="F22" s="114" t="s">
        <v>46</v>
      </c>
      <c r="G22" s="117">
        <v>3</v>
      </c>
      <c r="H22" s="120"/>
      <c r="I22" s="111">
        <f>G22*H22</f>
        <v>0</v>
      </c>
    </row>
    <row r="23" spans="1:9" x14ac:dyDescent="0.25">
      <c r="A23" s="16" t="s">
        <v>43</v>
      </c>
      <c r="B23" s="7" t="s">
        <v>18</v>
      </c>
      <c r="C23" s="124"/>
      <c r="D23" s="79"/>
      <c r="E23" s="127"/>
      <c r="F23" s="115"/>
      <c r="G23" s="118"/>
      <c r="H23" s="121"/>
      <c r="I23" s="112"/>
    </row>
    <row r="24" spans="1:9" ht="15.75" thickBot="1" x14ac:dyDescent="0.3">
      <c r="A24" s="28" t="s">
        <v>44</v>
      </c>
      <c r="B24" s="25" t="s">
        <v>19</v>
      </c>
      <c r="C24" s="125"/>
      <c r="D24" s="80"/>
      <c r="E24" s="128"/>
      <c r="F24" s="116"/>
      <c r="G24" s="119"/>
      <c r="H24" s="122"/>
      <c r="I24" s="113"/>
    </row>
    <row r="25" spans="1:9" x14ac:dyDescent="0.25">
      <c r="A25" s="14" t="s">
        <v>21</v>
      </c>
      <c r="B25" s="23" t="s">
        <v>17</v>
      </c>
      <c r="C25" s="123"/>
      <c r="D25" s="78"/>
      <c r="E25" s="126"/>
      <c r="F25" s="114" t="s">
        <v>50</v>
      </c>
      <c r="G25" s="117">
        <v>3</v>
      </c>
      <c r="H25" s="120"/>
      <c r="I25" s="111">
        <f>G25*H25</f>
        <v>0</v>
      </c>
    </row>
    <row r="26" spans="1:9" x14ac:dyDescent="0.25">
      <c r="A26" s="16" t="s">
        <v>47</v>
      </c>
      <c r="B26" s="5" t="s">
        <v>18</v>
      </c>
      <c r="C26" s="124"/>
      <c r="D26" s="79"/>
      <c r="E26" s="127"/>
      <c r="F26" s="115"/>
      <c r="G26" s="118"/>
      <c r="H26" s="121"/>
      <c r="I26" s="112"/>
    </row>
    <row r="27" spans="1:9" ht="15.75" thickBot="1" x14ac:dyDescent="0.3">
      <c r="A27" s="28" t="s">
        <v>48</v>
      </c>
      <c r="B27" s="25" t="s">
        <v>53</v>
      </c>
      <c r="C27" s="124"/>
      <c r="D27" s="79"/>
      <c r="E27" s="127"/>
      <c r="F27" s="115"/>
      <c r="G27" s="118"/>
      <c r="H27" s="121"/>
      <c r="I27" s="112"/>
    </row>
    <row r="28" spans="1:9" ht="15.75" thickBot="1" x14ac:dyDescent="0.3">
      <c r="A28" s="88" t="s">
        <v>92</v>
      </c>
      <c r="B28" s="89"/>
      <c r="C28" s="90"/>
      <c r="D28" s="90" t="s">
        <v>95</v>
      </c>
      <c r="E28" s="91"/>
      <c r="F28" s="68"/>
      <c r="G28" s="60"/>
      <c r="H28" s="101"/>
      <c r="I28" s="92"/>
    </row>
    <row r="29" spans="1:9" ht="30.75" thickBot="1" x14ac:dyDescent="0.3">
      <c r="A29" s="83" t="s">
        <v>57</v>
      </c>
      <c r="B29" s="84"/>
      <c r="C29" s="85"/>
      <c r="D29" s="85"/>
      <c r="E29" s="85"/>
      <c r="F29" s="85"/>
      <c r="G29" s="77">
        <f>SUM(G8:G27)</f>
        <v>36</v>
      </c>
      <c r="H29" s="86"/>
      <c r="I29" s="87">
        <f>SUM(I8:I27)</f>
        <v>0</v>
      </c>
    </row>
  </sheetData>
  <sheetProtection password="C556" sheet="1" objects="1" scenarios="1" selectLockedCells="1"/>
  <protectedRanges>
    <protectedRange sqref="H8:H28" name="Oblast1"/>
  </protectedRanges>
  <mergeCells count="13">
    <mergeCell ref="A4:C4"/>
    <mergeCell ref="C22:C24"/>
    <mergeCell ref="C25:C27"/>
    <mergeCell ref="E22:E24"/>
    <mergeCell ref="E25:E27"/>
    <mergeCell ref="I22:I24"/>
    <mergeCell ref="I25:I27"/>
    <mergeCell ref="F22:F24"/>
    <mergeCell ref="F25:F27"/>
    <mergeCell ref="G22:G24"/>
    <mergeCell ref="G25:G27"/>
    <mergeCell ref="H22:H24"/>
    <mergeCell ref="H25:H27"/>
  </mergeCells>
  <pageMargins left="0.7" right="0.7" top="0.75" bottom="0.75" header="0.3" footer="0.3"/>
  <pageSetup paperSize="9" scale="8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4"/>
  <sheetViews>
    <sheetView workbookViewId="0">
      <selection activeCell="E7" sqref="E7"/>
    </sheetView>
  </sheetViews>
  <sheetFormatPr defaultRowHeight="15" x14ac:dyDescent="0.25"/>
  <cols>
    <col min="1" max="1" width="39.42578125" customWidth="1"/>
    <col min="2" max="2" width="13.140625" customWidth="1"/>
    <col min="3" max="5" width="11.42578125" customWidth="1"/>
    <col min="6" max="6" width="15" customWidth="1"/>
  </cols>
  <sheetData>
    <row r="2" spans="1:6" x14ac:dyDescent="0.25">
      <c r="A2" s="3" t="s">
        <v>38</v>
      </c>
      <c r="F2" t="s">
        <v>81</v>
      </c>
    </row>
    <row r="3" spans="1:6" ht="15.75" thickBot="1" x14ac:dyDescent="0.3"/>
    <row r="4" spans="1:6" ht="49.5" thickBot="1" x14ac:dyDescent="0.3">
      <c r="A4" s="1" t="s">
        <v>28</v>
      </c>
      <c r="B4" s="69" t="s">
        <v>79</v>
      </c>
      <c r="C4" s="1" t="s">
        <v>3</v>
      </c>
    </row>
    <row r="5" spans="1:6" s="19" customFormat="1" ht="15.75" thickBot="1" x14ac:dyDescent="0.3">
      <c r="B5" s="19">
        <v>2015</v>
      </c>
      <c r="C5" s="19" t="s">
        <v>77</v>
      </c>
    </row>
    <row r="6" spans="1:6" ht="48.75" thickBot="1" x14ac:dyDescent="0.3">
      <c r="A6" s="31" t="s">
        <v>16</v>
      </c>
      <c r="B6" s="31" t="s">
        <v>12</v>
      </c>
      <c r="C6" s="31" t="s">
        <v>12</v>
      </c>
      <c r="D6" s="31" t="s">
        <v>13</v>
      </c>
      <c r="E6" s="31" t="s">
        <v>0</v>
      </c>
      <c r="F6" s="31" t="s">
        <v>1</v>
      </c>
    </row>
    <row r="7" spans="1:6" x14ac:dyDescent="0.25">
      <c r="A7" s="71" t="s">
        <v>85</v>
      </c>
      <c r="B7" s="43" t="s">
        <v>40</v>
      </c>
      <c r="C7" s="43" t="s">
        <v>42</v>
      </c>
      <c r="D7" s="4">
        <v>2</v>
      </c>
      <c r="E7" s="95"/>
      <c r="F7" s="36">
        <f>D7*E7</f>
        <v>0</v>
      </c>
    </row>
    <row r="8" spans="1:6" x14ac:dyDescent="0.25">
      <c r="A8" s="72" t="s">
        <v>86</v>
      </c>
      <c r="B8" s="44" t="s">
        <v>40</v>
      </c>
      <c r="C8" s="44" t="s">
        <v>42</v>
      </c>
      <c r="D8" s="4">
        <v>2</v>
      </c>
      <c r="E8" s="96"/>
      <c r="F8" s="36">
        <f t="shared" ref="F8:F13" si="0">D8*E8</f>
        <v>0</v>
      </c>
    </row>
    <row r="9" spans="1:6" x14ac:dyDescent="0.25">
      <c r="A9" s="72" t="s">
        <v>87</v>
      </c>
      <c r="B9" s="44" t="s">
        <v>40</v>
      </c>
      <c r="C9" s="44" t="s">
        <v>42</v>
      </c>
      <c r="D9" s="4">
        <v>2</v>
      </c>
      <c r="E9" s="96"/>
      <c r="F9" s="36">
        <f t="shared" si="0"/>
        <v>0</v>
      </c>
    </row>
    <row r="10" spans="1:6" x14ac:dyDescent="0.25">
      <c r="A10" s="72" t="s">
        <v>88</v>
      </c>
      <c r="B10" s="44" t="s">
        <v>40</v>
      </c>
      <c r="C10" s="44" t="s">
        <v>42</v>
      </c>
      <c r="D10" s="4">
        <v>2</v>
      </c>
      <c r="E10" s="96"/>
      <c r="F10" s="36">
        <f t="shared" si="0"/>
        <v>0</v>
      </c>
    </row>
    <row r="11" spans="1:6" x14ac:dyDescent="0.25">
      <c r="A11" s="72" t="s">
        <v>89</v>
      </c>
      <c r="B11" s="44" t="s">
        <v>40</v>
      </c>
      <c r="C11" s="44" t="s">
        <v>42</v>
      </c>
      <c r="D11" s="4">
        <v>2</v>
      </c>
      <c r="E11" s="96"/>
      <c r="F11" s="36">
        <f t="shared" si="0"/>
        <v>0</v>
      </c>
    </row>
    <row r="12" spans="1:6" x14ac:dyDescent="0.25">
      <c r="A12" s="72" t="s">
        <v>90</v>
      </c>
      <c r="B12" s="44" t="s">
        <v>39</v>
      </c>
      <c r="C12" s="44" t="s">
        <v>39</v>
      </c>
      <c r="D12" s="4">
        <v>2</v>
      </c>
      <c r="E12" s="96"/>
      <c r="F12" s="36">
        <f t="shared" si="0"/>
        <v>0</v>
      </c>
    </row>
    <row r="13" spans="1:6" ht="15.75" thickBot="1" x14ac:dyDescent="0.3">
      <c r="A13" s="72" t="s">
        <v>91</v>
      </c>
      <c r="B13" s="44" t="s">
        <v>39</v>
      </c>
      <c r="C13" s="44" t="s">
        <v>39</v>
      </c>
      <c r="D13" s="4">
        <v>2</v>
      </c>
      <c r="E13" s="96"/>
      <c r="F13" s="36">
        <f t="shared" si="0"/>
        <v>0</v>
      </c>
    </row>
    <row r="14" spans="1:6" ht="16.5" thickTop="1" thickBot="1" x14ac:dyDescent="0.3">
      <c r="A14" s="62" t="s">
        <v>58</v>
      </c>
      <c r="B14" s="64"/>
      <c r="C14" s="64"/>
      <c r="D14" s="63">
        <f>SUM(D7:D13)</f>
        <v>14</v>
      </c>
      <c r="E14" s="59"/>
      <c r="F14" s="35">
        <f>SUM(F7:F13)</f>
        <v>0</v>
      </c>
    </row>
  </sheetData>
  <sheetProtection password="C556" sheet="1" objects="1" scenarios="1" selectLockedCells="1"/>
  <protectedRanges>
    <protectedRange sqref="E7:E13" name="Oblast1"/>
  </protectedRange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0"/>
  <sheetViews>
    <sheetView topLeftCell="A4" zoomScaleNormal="100" workbookViewId="0">
      <selection activeCell="G8" sqref="G8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6.5703125" customWidth="1"/>
    <col min="4" max="4" width="16.5703125" customWidth="1"/>
    <col min="5" max="5" width="16.42578125" customWidth="1"/>
    <col min="7" max="7" width="14.42578125" customWidth="1"/>
  </cols>
  <sheetData>
    <row r="2" spans="1:8" x14ac:dyDescent="0.25">
      <c r="A2" s="3" t="s">
        <v>38</v>
      </c>
      <c r="B2" s="3"/>
      <c r="C2" s="3"/>
      <c r="H2" t="s">
        <v>81</v>
      </c>
    </row>
    <row r="3" spans="1:8" ht="15.75" thickBot="1" x14ac:dyDescent="0.3"/>
    <row r="4" spans="1:8" ht="37.5" thickBot="1" x14ac:dyDescent="0.3">
      <c r="A4" s="108" t="s">
        <v>6</v>
      </c>
      <c r="B4" s="109"/>
      <c r="C4" s="110"/>
      <c r="D4" s="2" t="s">
        <v>5</v>
      </c>
      <c r="E4" s="1" t="s">
        <v>7</v>
      </c>
    </row>
    <row r="6" spans="1:8" ht="15.75" thickBot="1" x14ac:dyDescent="0.3">
      <c r="D6" s="19">
        <v>2015</v>
      </c>
      <c r="E6" s="75" t="s">
        <v>77</v>
      </c>
    </row>
    <row r="7" spans="1:8" ht="60.75" thickBot="1" x14ac:dyDescent="0.3">
      <c r="A7" s="31" t="s">
        <v>20</v>
      </c>
      <c r="B7" s="31" t="s">
        <v>22</v>
      </c>
      <c r="C7" s="31" t="s">
        <v>23</v>
      </c>
      <c r="D7" s="31" t="s">
        <v>2</v>
      </c>
      <c r="E7" s="31" t="s">
        <v>2</v>
      </c>
      <c r="F7" s="31" t="s">
        <v>4</v>
      </c>
      <c r="G7" s="31" t="s">
        <v>0</v>
      </c>
      <c r="H7" s="31" t="s">
        <v>1</v>
      </c>
    </row>
    <row r="8" spans="1:8" x14ac:dyDescent="0.25">
      <c r="A8" s="4" t="s">
        <v>32</v>
      </c>
      <c r="B8" s="29">
        <v>1</v>
      </c>
      <c r="C8" s="10">
        <v>35</v>
      </c>
      <c r="D8" s="24" t="s">
        <v>33</v>
      </c>
      <c r="E8" s="24"/>
      <c r="F8" s="29">
        <v>1</v>
      </c>
      <c r="G8" s="102"/>
      <c r="H8" s="41">
        <f>F8*G8</f>
        <v>0</v>
      </c>
    </row>
    <row r="9" spans="1:8" x14ac:dyDescent="0.25">
      <c r="A9" s="5" t="s">
        <v>34</v>
      </c>
      <c r="B9" s="7">
        <v>11</v>
      </c>
      <c r="C9" s="8">
        <v>24</v>
      </c>
      <c r="D9" s="11" t="s">
        <v>33</v>
      </c>
      <c r="E9" s="11"/>
      <c r="F9" s="7">
        <v>11</v>
      </c>
      <c r="G9" s="103"/>
      <c r="H9" s="41">
        <f t="shared" ref="H9:H21" si="0">F9*G9</f>
        <v>0</v>
      </c>
    </row>
    <row r="10" spans="1:8" x14ac:dyDescent="0.25">
      <c r="A10" s="5" t="s">
        <v>35</v>
      </c>
      <c r="B10" s="7">
        <v>1</v>
      </c>
      <c r="C10" s="8">
        <v>105</v>
      </c>
      <c r="D10" s="11" t="s">
        <v>33</v>
      </c>
      <c r="E10" s="11"/>
      <c r="F10" s="7">
        <v>1</v>
      </c>
      <c r="G10" s="103"/>
      <c r="H10" s="41">
        <f t="shared" si="0"/>
        <v>0</v>
      </c>
    </row>
    <row r="11" spans="1:8" x14ac:dyDescent="0.25">
      <c r="A11" s="5" t="s">
        <v>35</v>
      </c>
      <c r="B11" s="7">
        <v>2</v>
      </c>
      <c r="C11" s="8">
        <v>130</v>
      </c>
      <c r="D11" s="11" t="s">
        <v>33</v>
      </c>
      <c r="E11" s="11"/>
      <c r="F11" s="7">
        <v>2</v>
      </c>
      <c r="G11" s="103"/>
      <c r="H11" s="41">
        <f t="shared" si="0"/>
        <v>0</v>
      </c>
    </row>
    <row r="12" spans="1:8" x14ac:dyDescent="0.25">
      <c r="A12" s="5" t="s">
        <v>35</v>
      </c>
      <c r="B12" s="7">
        <v>1</v>
      </c>
      <c r="C12" s="8">
        <v>345</v>
      </c>
      <c r="D12" s="11" t="s">
        <v>33</v>
      </c>
      <c r="E12" s="11"/>
      <c r="F12" s="7">
        <v>1</v>
      </c>
      <c r="G12" s="103"/>
      <c r="H12" s="41">
        <f t="shared" si="0"/>
        <v>0</v>
      </c>
    </row>
    <row r="13" spans="1:8" x14ac:dyDescent="0.25">
      <c r="A13" s="5" t="s">
        <v>35</v>
      </c>
      <c r="B13" s="7">
        <v>1</v>
      </c>
      <c r="C13" s="8">
        <v>285</v>
      </c>
      <c r="D13" s="11" t="s">
        <v>33</v>
      </c>
      <c r="E13" s="11"/>
      <c r="F13" s="7">
        <v>1</v>
      </c>
      <c r="G13" s="103"/>
      <c r="H13" s="41">
        <f t="shared" si="0"/>
        <v>0</v>
      </c>
    </row>
    <row r="14" spans="1:8" x14ac:dyDescent="0.25">
      <c r="A14" s="5" t="s">
        <v>32</v>
      </c>
      <c r="B14" s="5">
        <v>3</v>
      </c>
      <c r="C14" s="8">
        <v>84</v>
      </c>
      <c r="D14" s="11" t="s">
        <v>33</v>
      </c>
      <c r="E14" s="11"/>
      <c r="F14" s="5">
        <v>3</v>
      </c>
      <c r="G14" s="103"/>
      <c r="H14" s="41">
        <f t="shared" si="0"/>
        <v>0</v>
      </c>
    </row>
    <row r="15" spans="1:8" x14ac:dyDescent="0.25">
      <c r="A15" s="5" t="s">
        <v>32</v>
      </c>
      <c r="B15" s="25">
        <v>1</v>
      </c>
      <c r="C15" s="13">
        <v>42</v>
      </c>
      <c r="D15" s="11" t="s">
        <v>33</v>
      </c>
      <c r="E15" s="22"/>
      <c r="F15" s="25">
        <v>1</v>
      </c>
      <c r="G15" s="104"/>
      <c r="H15" s="41">
        <f t="shared" si="0"/>
        <v>0</v>
      </c>
    </row>
    <row r="16" spans="1:8" x14ac:dyDescent="0.25">
      <c r="A16" s="5" t="s">
        <v>32</v>
      </c>
      <c r="B16" s="27">
        <v>2</v>
      </c>
      <c r="C16" s="8">
        <v>48</v>
      </c>
      <c r="D16" s="11" t="s">
        <v>33</v>
      </c>
      <c r="E16" s="11"/>
      <c r="F16" s="27">
        <v>2</v>
      </c>
      <c r="G16" s="103"/>
      <c r="H16" s="41">
        <f t="shared" si="0"/>
        <v>0</v>
      </c>
    </row>
    <row r="17" spans="1:8" x14ac:dyDescent="0.25">
      <c r="A17" s="5" t="s">
        <v>35</v>
      </c>
      <c r="B17" s="7">
        <v>2</v>
      </c>
      <c r="C17" s="8">
        <v>225</v>
      </c>
      <c r="D17" s="11" t="s">
        <v>33</v>
      </c>
      <c r="E17" s="11"/>
      <c r="F17" s="7">
        <v>2</v>
      </c>
      <c r="G17" s="103"/>
      <c r="H17" s="41">
        <f t="shared" si="0"/>
        <v>0</v>
      </c>
    </row>
    <row r="18" spans="1:8" x14ac:dyDescent="0.25">
      <c r="A18" s="5" t="s">
        <v>35</v>
      </c>
      <c r="B18" s="7">
        <v>1</v>
      </c>
      <c r="C18" s="8">
        <v>170</v>
      </c>
      <c r="D18" s="11" t="s">
        <v>33</v>
      </c>
      <c r="E18" s="11"/>
      <c r="F18" s="7">
        <v>1</v>
      </c>
      <c r="G18" s="103"/>
      <c r="H18" s="41">
        <f t="shared" si="0"/>
        <v>0</v>
      </c>
    </row>
    <row r="19" spans="1:8" x14ac:dyDescent="0.25">
      <c r="A19" s="5" t="s">
        <v>84</v>
      </c>
      <c r="B19" s="7">
        <v>1</v>
      </c>
      <c r="C19" s="8">
        <v>72</v>
      </c>
      <c r="D19" s="11" t="s">
        <v>33</v>
      </c>
      <c r="E19" s="11"/>
      <c r="F19" s="7">
        <v>1</v>
      </c>
      <c r="G19" s="103"/>
      <c r="H19" s="41">
        <f t="shared" si="0"/>
        <v>0</v>
      </c>
    </row>
    <row r="20" spans="1:8" x14ac:dyDescent="0.25">
      <c r="A20" s="5" t="s">
        <v>36</v>
      </c>
      <c r="B20" s="5">
        <v>2</v>
      </c>
      <c r="C20" s="8">
        <v>24</v>
      </c>
      <c r="D20" s="11" t="s">
        <v>33</v>
      </c>
      <c r="E20" s="11"/>
      <c r="F20" s="5">
        <v>2</v>
      </c>
      <c r="G20" s="103"/>
      <c r="H20" s="41">
        <f t="shared" si="0"/>
        <v>0</v>
      </c>
    </row>
    <row r="21" spans="1:8" ht="15.75" thickBot="1" x14ac:dyDescent="0.3">
      <c r="A21" s="5" t="s">
        <v>37</v>
      </c>
      <c r="B21" s="7">
        <v>1</v>
      </c>
      <c r="C21" s="8">
        <v>75</v>
      </c>
      <c r="D21" s="11" t="s">
        <v>33</v>
      </c>
      <c r="E21" s="11"/>
      <c r="F21" s="7">
        <v>1</v>
      </c>
      <c r="G21" s="103"/>
      <c r="H21" s="41">
        <f t="shared" si="0"/>
        <v>0</v>
      </c>
    </row>
    <row r="22" spans="1:8" x14ac:dyDescent="0.25">
      <c r="A22" s="14" t="s">
        <v>21</v>
      </c>
      <c r="B22" s="6" t="s">
        <v>17</v>
      </c>
      <c r="C22" s="123"/>
      <c r="D22" s="114" t="s">
        <v>45</v>
      </c>
      <c r="E22" s="114"/>
      <c r="F22" s="135">
        <v>1</v>
      </c>
      <c r="G22" s="129"/>
      <c r="H22" s="132">
        <f>F22*G22</f>
        <v>0</v>
      </c>
    </row>
    <row r="23" spans="1:8" x14ac:dyDescent="0.25">
      <c r="A23" s="16" t="s">
        <v>43</v>
      </c>
      <c r="B23" s="7" t="s">
        <v>18</v>
      </c>
      <c r="C23" s="124"/>
      <c r="D23" s="115"/>
      <c r="E23" s="115"/>
      <c r="F23" s="115"/>
      <c r="G23" s="130"/>
      <c r="H23" s="133"/>
    </row>
    <row r="24" spans="1:8" ht="15.75" thickBot="1" x14ac:dyDescent="0.3">
      <c r="A24" s="17" t="s">
        <v>44</v>
      </c>
      <c r="B24" s="9" t="s">
        <v>19</v>
      </c>
      <c r="C24" s="125"/>
      <c r="D24" s="116"/>
      <c r="E24" s="116"/>
      <c r="F24" s="116"/>
      <c r="G24" s="131"/>
      <c r="H24" s="134"/>
    </row>
    <row r="25" spans="1:8" x14ac:dyDescent="0.25">
      <c r="A25" s="14" t="s">
        <v>21</v>
      </c>
      <c r="B25" s="11" t="s">
        <v>17</v>
      </c>
      <c r="C25" s="123"/>
      <c r="D25" s="114" t="s">
        <v>49</v>
      </c>
      <c r="E25" s="114"/>
      <c r="F25" s="135">
        <v>1</v>
      </c>
      <c r="G25" s="129"/>
      <c r="H25" s="132">
        <f>F25*G25</f>
        <v>0</v>
      </c>
    </row>
    <row r="26" spans="1:8" x14ac:dyDescent="0.25">
      <c r="A26" s="16" t="s">
        <v>47</v>
      </c>
      <c r="B26" s="5" t="s">
        <v>18</v>
      </c>
      <c r="C26" s="124"/>
      <c r="D26" s="115"/>
      <c r="E26" s="115"/>
      <c r="F26" s="115"/>
      <c r="G26" s="130"/>
      <c r="H26" s="133"/>
    </row>
    <row r="27" spans="1:8" ht="15.75" thickBot="1" x14ac:dyDescent="0.3">
      <c r="A27" s="17" t="s">
        <v>48</v>
      </c>
      <c r="B27" s="9" t="s">
        <v>53</v>
      </c>
      <c r="C27" s="125"/>
      <c r="D27" s="116"/>
      <c r="E27" s="116"/>
      <c r="F27" s="116"/>
      <c r="G27" s="131"/>
      <c r="H27" s="134"/>
    </row>
    <row r="28" spans="1:8" ht="15.75" thickBot="1" x14ac:dyDescent="0.3">
      <c r="A28" s="88" t="s">
        <v>93</v>
      </c>
      <c r="B28" s="89"/>
      <c r="C28" s="90"/>
      <c r="D28" s="68" t="s">
        <v>94</v>
      </c>
      <c r="E28" s="68"/>
      <c r="F28" s="68"/>
      <c r="G28" s="105"/>
      <c r="H28" s="93"/>
    </row>
    <row r="29" spans="1:8" ht="30.75" thickBot="1" x14ac:dyDescent="0.3">
      <c r="A29" s="38" t="s">
        <v>96</v>
      </c>
      <c r="B29" s="15"/>
      <c r="C29" s="15"/>
      <c r="D29" s="23" t="s">
        <v>56</v>
      </c>
      <c r="E29" s="70"/>
      <c r="F29" s="39">
        <v>1</v>
      </c>
      <c r="G29" s="106"/>
      <c r="H29" s="42">
        <f>F29*G29</f>
        <v>0</v>
      </c>
    </row>
    <row r="30" spans="1:8" ht="31.5" thickTop="1" thickBot="1" x14ac:dyDescent="0.3">
      <c r="A30" s="55" t="s">
        <v>57</v>
      </c>
      <c r="B30" s="56"/>
      <c r="C30" s="57"/>
      <c r="D30" s="57"/>
      <c r="E30" s="57"/>
      <c r="F30" s="58">
        <f>SUM(F8:F29)</f>
        <v>33</v>
      </c>
      <c r="G30" s="61"/>
      <c r="H30" s="40">
        <f>(SUM(H8:H21))+(H22+H25+H29)</f>
        <v>0</v>
      </c>
    </row>
  </sheetData>
  <sheetProtection password="C556" sheet="1" objects="1" scenarios="1" selectLockedCells="1"/>
  <protectedRanges>
    <protectedRange sqref="G8:G29" name="Oblast1"/>
  </protectedRanges>
  <mergeCells count="13">
    <mergeCell ref="A4:C4"/>
    <mergeCell ref="C22:C24"/>
    <mergeCell ref="C25:C27"/>
    <mergeCell ref="E22:E24"/>
    <mergeCell ref="D22:D24"/>
    <mergeCell ref="D25:D27"/>
    <mergeCell ref="E25:E27"/>
    <mergeCell ref="G25:G27"/>
    <mergeCell ref="H25:H27"/>
    <mergeCell ref="F22:F24"/>
    <mergeCell ref="G22:G24"/>
    <mergeCell ref="H22:H24"/>
    <mergeCell ref="F25:F27"/>
  </mergeCells>
  <pageMargins left="0.7" right="0.7" top="0.75" bottom="0.75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"/>
  <sheetViews>
    <sheetView workbookViewId="0">
      <selection activeCell="H7" sqref="H7"/>
    </sheetView>
  </sheetViews>
  <sheetFormatPr defaultRowHeight="15" x14ac:dyDescent="0.25"/>
  <cols>
    <col min="1" max="1" width="34.85546875" customWidth="1"/>
    <col min="2" max="2" width="7.5703125" customWidth="1"/>
    <col min="3" max="3" width="6.7109375" customWidth="1"/>
    <col min="4" max="6" width="14.42578125" customWidth="1"/>
    <col min="7" max="8" width="11.42578125" customWidth="1"/>
    <col min="9" max="9" width="15.5703125" customWidth="1"/>
  </cols>
  <sheetData>
    <row r="1" spans="1:9" x14ac:dyDescent="0.25">
      <c r="A1" s="3" t="s">
        <v>38</v>
      </c>
      <c r="B1" s="3"/>
      <c r="C1" s="3"/>
    </row>
    <row r="2" spans="1:9" ht="15.75" thickBot="1" x14ac:dyDescent="0.3">
      <c r="I2" t="s">
        <v>81</v>
      </c>
    </row>
    <row r="3" spans="1:9" ht="49.5" thickBot="1" x14ac:dyDescent="0.3">
      <c r="A3" s="108" t="s">
        <v>66</v>
      </c>
      <c r="B3" s="109"/>
      <c r="C3" s="110"/>
      <c r="D3" s="2" t="s">
        <v>5</v>
      </c>
      <c r="E3" s="1" t="s">
        <v>67</v>
      </c>
    </row>
    <row r="5" spans="1:9" ht="15.75" thickBot="1" x14ac:dyDescent="0.3">
      <c r="D5" s="19" t="s">
        <v>76</v>
      </c>
      <c r="E5" s="19">
        <v>2015</v>
      </c>
      <c r="F5" s="19" t="s">
        <v>77</v>
      </c>
      <c r="G5" s="18"/>
    </row>
    <row r="6" spans="1:9" ht="48.75" thickBot="1" x14ac:dyDescent="0.3">
      <c r="A6" s="31" t="s">
        <v>20</v>
      </c>
      <c r="B6" s="31" t="s">
        <v>22</v>
      </c>
      <c r="C6" s="31" t="s">
        <v>23</v>
      </c>
      <c r="D6" s="31" t="s">
        <v>68</v>
      </c>
      <c r="E6" s="31" t="s">
        <v>68</v>
      </c>
      <c r="F6" s="31" t="s">
        <v>68</v>
      </c>
      <c r="G6" s="31" t="s">
        <v>69</v>
      </c>
      <c r="H6" s="31" t="s">
        <v>0</v>
      </c>
      <c r="I6" s="31" t="s">
        <v>1</v>
      </c>
    </row>
    <row r="7" spans="1:9" ht="15.75" thickBot="1" x14ac:dyDescent="0.3">
      <c r="A7" s="94" t="s">
        <v>96</v>
      </c>
      <c r="B7" s="15">
        <v>1</v>
      </c>
      <c r="C7" s="15"/>
      <c r="D7" s="81" t="s">
        <v>52</v>
      </c>
      <c r="E7" s="82" t="s">
        <v>97</v>
      </c>
      <c r="F7" s="74" t="s">
        <v>98</v>
      </c>
      <c r="G7" s="34">
        <v>6</v>
      </c>
      <c r="H7" s="96"/>
      <c r="I7" s="73">
        <f>G7*H7</f>
        <v>0</v>
      </c>
    </row>
    <row r="8" spans="1:9" ht="31.5" thickTop="1" thickBot="1" x14ac:dyDescent="0.3">
      <c r="A8" s="55" t="s">
        <v>70</v>
      </c>
      <c r="B8" s="56"/>
      <c r="C8" s="57"/>
      <c r="D8" s="57"/>
      <c r="E8" s="57"/>
      <c r="F8" s="57"/>
      <c r="G8" s="60">
        <f>SUM(G7:G7)</f>
        <v>6</v>
      </c>
      <c r="H8" s="61"/>
      <c r="I8" s="40">
        <f>SUM(I7:I7)</f>
        <v>0</v>
      </c>
    </row>
  </sheetData>
  <sheetProtection password="C556" sheet="1" objects="1" scenarios="1" selectLockedCells="1"/>
  <protectedRanges>
    <protectedRange sqref="H7" name="Oblast1"/>
  </protectedRanges>
  <mergeCells count="1">
    <mergeCell ref="A3:C3"/>
  </mergeCells>
  <pageMargins left="0.7" right="0.7" top="0.78740157499999996" bottom="0.78740157499999996" header="0.3" footer="0.3"/>
  <pageSetup paperSize="9" scale="86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zoomScaleNormal="100" workbookViewId="0">
      <selection activeCell="E7" sqref="E7"/>
    </sheetView>
  </sheetViews>
  <sheetFormatPr defaultRowHeight="15" x14ac:dyDescent="0.25"/>
  <cols>
    <col min="1" max="1" width="23.85546875" customWidth="1"/>
    <col min="2" max="2" width="17" customWidth="1"/>
    <col min="3" max="3" width="14.28515625" customWidth="1"/>
    <col min="4" max="4" width="13.7109375" customWidth="1"/>
    <col min="5" max="5" width="11.42578125" customWidth="1"/>
    <col min="6" max="6" width="15" customWidth="1"/>
  </cols>
  <sheetData>
    <row r="2" spans="1:6" x14ac:dyDescent="0.25">
      <c r="A2" s="3" t="s">
        <v>38</v>
      </c>
      <c r="F2" t="s">
        <v>81</v>
      </c>
    </row>
    <row r="3" spans="1:6" ht="15.75" thickBot="1" x14ac:dyDescent="0.3"/>
    <row r="4" spans="1:6" ht="25.5" thickBot="1" x14ac:dyDescent="0.3">
      <c r="A4" s="1" t="s">
        <v>73</v>
      </c>
      <c r="B4" s="69" t="s">
        <v>72</v>
      </c>
      <c r="C4" s="1" t="s">
        <v>15</v>
      </c>
    </row>
    <row r="5" spans="1:6" ht="15.75" thickBot="1" x14ac:dyDescent="0.3"/>
    <row r="6" spans="1:6" ht="48.75" thickBot="1" x14ac:dyDescent="0.3">
      <c r="A6" s="31" t="s">
        <v>11</v>
      </c>
      <c r="B6" s="31" t="s">
        <v>8</v>
      </c>
      <c r="C6" s="31" t="s">
        <v>8</v>
      </c>
      <c r="D6" s="31" t="s">
        <v>9</v>
      </c>
      <c r="E6" s="31" t="s">
        <v>10</v>
      </c>
      <c r="F6" s="31" t="s">
        <v>1</v>
      </c>
    </row>
    <row r="7" spans="1:6" ht="15.75" thickBot="1" x14ac:dyDescent="0.3">
      <c r="A7" s="65">
        <v>20</v>
      </c>
      <c r="B7" s="32" t="s">
        <v>52</v>
      </c>
      <c r="C7" s="66"/>
      <c r="D7" s="67">
        <v>1</v>
      </c>
      <c r="E7" s="107"/>
      <c r="F7" s="36">
        <f>D7*E7</f>
        <v>0</v>
      </c>
    </row>
    <row r="8" spans="1:6" ht="31.5" thickTop="1" thickBot="1" x14ac:dyDescent="0.3">
      <c r="A8" s="62" t="s">
        <v>31</v>
      </c>
      <c r="B8" s="64"/>
      <c r="C8" s="64"/>
      <c r="D8" s="68">
        <f>D7</f>
        <v>1</v>
      </c>
      <c r="E8" s="59"/>
      <c r="F8" s="35">
        <f>F7</f>
        <v>0</v>
      </c>
    </row>
  </sheetData>
  <sheetProtection password="C556" sheet="1" objects="1" scenarios="1" selectLockedCells="1"/>
  <protectedRanges>
    <protectedRange sqref="E7" name="Oblast1"/>
  </protectedRanges>
  <pageMargins left="0.7" right="0.7" top="0.75" bottom="0.75" header="0.3" footer="0.3"/>
  <pageSetup paperSize="9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workbookViewId="0">
      <selection activeCell="B12" sqref="B12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64</v>
      </c>
    </row>
    <row r="3" spans="1:2" ht="15.75" thickBot="1" x14ac:dyDescent="0.3"/>
    <row r="4" spans="1:2" ht="30.75" thickBot="1" x14ac:dyDescent="0.3">
      <c r="A4" s="45" t="s">
        <v>59</v>
      </c>
      <c r="B4" s="46" t="s">
        <v>60</v>
      </c>
    </row>
    <row r="5" spans="1:2" ht="30" x14ac:dyDescent="0.25">
      <c r="A5" s="47" t="s">
        <v>61</v>
      </c>
      <c r="B5" s="48">
        <f>'Kontrola a servis plynových zař'!I22</f>
        <v>0</v>
      </c>
    </row>
    <row r="6" spans="1:2" x14ac:dyDescent="0.25">
      <c r="A6" s="49" t="s">
        <v>65</v>
      </c>
      <c r="B6" s="50">
        <f>'Kontrola vč. plynovodu'!I29</f>
        <v>0</v>
      </c>
    </row>
    <row r="7" spans="1:2" x14ac:dyDescent="0.25">
      <c r="A7" s="49" t="s">
        <v>6</v>
      </c>
      <c r="B7" s="50">
        <f>'Revize plynových zařízení'!H30</f>
        <v>0</v>
      </c>
    </row>
    <row r="8" spans="1:2" x14ac:dyDescent="0.25">
      <c r="A8" s="49" t="s">
        <v>71</v>
      </c>
      <c r="B8" s="50">
        <f>'Funkční zkouška'!I8</f>
        <v>0</v>
      </c>
    </row>
    <row r="9" spans="1:2" x14ac:dyDescent="0.25">
      <c r="A9" s="49" t="s">
        <v>24</v>
      </c>
      <c r="B9" s="50">
        <f>'Funkční zkouška'!I9</f>
        <v>0</v>
      </c>
    </row>
    <row r="10" spans="1:2" x14ac:dyDescent="0.25">
      <c r="A10" s="49" t="s">
        <v>14</v>
      </c>
      <c r="B10" s="50">
        <f>'Školení obsluh plyn.kotlů'!F8</f>
        <v>0</v>
      </c>
    </row>
    <row r="11" spans="1:2" ht="15.75" thickBot="1" x14ac:dyDescent="0.3">
      <c r="A11" s="51" t="s">
        <v>62</v>
      </c>
      <c r="B11" s="52">
        <f>'Odb.prohlídka kotelny'!F14</f>
        <v>0</v>
      </c>
    </row>
    <row r="12" spans="1:2" ht="15.75" thickBot="1" x14ac:dyDescent="0.3">
      <c r="A12" s="53" t="s">
        <v>63</v>
      </c>
      <c r="B12" s="54">
        <f>SUM(B5:B11)</f>
        <v>0</v>
      </c>
    </row>
  </sheetData>
  <sheetProtection password="C556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Kontrola a servis plynových zař</vt:lpstr>
      <vt:lpstr>Kontrola vč. plynovodu</vt:lpstr>
      <vt:lpstr>Odb.prohlídka kotelny</vt:lpstr>
      <vt:lpstr>Revize plynových zařízení</vt:lpstr>
      <vt:lpstr>Funkční zkouška</vt:lpstr>
      <vt:lpstr>Školení obsluh plyn.kotlů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2014-04-28T09:58:00Z</dcterms:modified>
</cp:coreProperties>
</file>